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-lawson\Desktop\"/>
    </mc:Choice>
  </mc:AlternateContent>
  <bookViews>
    <workbookView xWindow="0" yWindow="0" windowWidth="28800" windowHeight="12435"/>
  </bookViews>
  <sheets>
    <sheet name="Fig2" sheetId="2" r:id="rId1"/>
    <sheet name="Fig3" sheetId="9" r:id="rId2"/>
    <sheet name="Fig4" sheetId="3" r:id="rId3"/>
    <sheet name="Fig5" sheetId="4" r:id="rId4"/>
    <sheet name="S1" sheetId="10" r:id="rId5"/>
    <sheet name="S2" sheetId="1" r:id="rId6"/>
    <sheet name="S3" sheetId="5" r:id="rId7"/>
    <sheet name="S4" sheetId="7" r:id="rId8"/>
    <sheet name="S5" sheetId="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1" i="2"/>
  <c r="E22" i="2"/>
  <c r="E21" i="2"/>
  <c r="F12" i="10" l="1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F5" i="10"/>
  <c r="E5" i="10"/>
  <c r="F4" i="10"/>
  <c r="E4" i="10"/>
  <c r="F3" i="10"/>
  <c r="E3" i="10"/>
  <c r="G12" i="7" l="1"/>
  <c r="F12" i="7"/>
  <c r="E12" i="7"/>
  <c r="D12" i="7"/>
  <c r="C12" i="7"/>
  <c r="B12" i="7"/>
  <c r="G11" i="7"/>
  <c r="F11" i="7"/>
  <c r="E11" i="7"/>
  <c r="D11" i="7"/>
  <c r="C11" i="7"/>
  <c r="B11" i="7"/>
  <c r="G7" i="7"/>
  <c r="F7" i="7"/>
  <c r="E7" i="7"/>
  <c r="D7" i="7"/>
  <c r="C7" i="7"/>
  <c r="B7" i="7"/>
  <c r="G6" i="7"/>
  <c r="F6" i="7"/>
  <c r="E6" i="7"/>
  <c r="D6" i="7"/>
  <c r="C6" i="7"/>
  <c r="B6" i="7"/>
  <c r="F5" i="9"/>
  <c r="F6" i="9"/>
  <c r="F4" i="9"/>
  <c r="E5" i="9"/>
  <c r="E6" i="9"/>
  <c r="E4" i="9"/>
  <c r="F5" i="6"/>
  <c r="E5" i="6"/>
  <c r="F4" i="6"/>
  <c r="E4" i="6"/>
  <c r="R19" i="3" l="1"/>
  <c r="Q19" i="3"/>
  <c r="L19" i="3"/>
  <c r="K19" i="3"/>
  <c r="F19" i="3"/>
  <c r="E19" i="3"/>
  <c r="R18" i="3"/>
  <c r="Q18" i="3"/>
  <c r="L18" i="3"/>
  <c r="K18" i="3"/>
  <c r="F18" i="3"/>
  <c r="E18" i="3"/>
  <c r="R14" i="3"/>
  <c r="Q14" i="3"/>
  <c r="L14" i="3"/>
  <c r="K14" i="3"/>
  <c r="F14" i="3"/>
  <c r="E14" i="3"/>
  <c r="R13" i="3"/>
  <c r="Q13" i="3"/>
  <c r="L13" i="3"/>
  <c r="K13" i="3"/>
  <c r="F13" i="3"/>
  <c r="E13" i="3"/>
  <c r="R9" i="3"/>
  <c r="Q9" i="3"/>
  <c r="L9" i="3"/>
  <c r="K9" i="3"/>
  <c r="F9" i="3"/>
  <c r="E9" i="3"/>
  <c r="R8" i="3"/>
  <c r="Q8" i="3"/>
  <c r="L8" i="3"/>
  <c r="K8" i="3"/>
  <c r="F8" i="3"/>
  <c r="E8" i="3"/>
  <c r="R4" i="3"/>
  <c r="Q4" i="3"/>
  <c r="L4" i="3"/>
  <c r="K4" i="3"/>
  <c r="F4" i="3"/>
  <c r="E4" i="3"/>
  <c r="R3" i="3"/>
  <c r="Q3" i="3"/>
  <c r="L3" i="3"/>
  <c r="K3" i="3"/>
  <c r="F3" i="3"/>
  <c r="E3" i="3"/>
  <c r="E3" i="4" l="1"/>
  <c r="F3" i="4"/>
  <c r="E4" i="4"/>
  <c r="F4" i="4"/>
  <c r="E8" i="4"/>
  <c r="E9" i="4"/>
  <c r="F9" i="4"/>
  <c r="E14" i="4"/>
  <c r="F14" i="4"/>
  <c r="E15" i="4"/>
  <c r="F15" i="4"/>
  <c r="E14" i="2" l="1"/>
  <c r="F14" i="2"/>
  <c r="E15" i="2"/>
  <c r="F15" i="2"/>
  <c r="E16" i="2"/>
  <c r="F16" i="2"/>
  <c r="F10" i="2"/>
  <c r="E10" i="2"/>
  <c r="F9" i="2"/>
  <c r="E9" i="2"/>
  <c r="F8" i="2"/>
  <c r="E8" i="2"/>
  <c r="F4" i="2"/>
  <c r="E4" i="2"/>
  <c r="F3" i="2"/>
  <c r="E3" i="2"/>
  <c r="F2" i="2"/>
  <c r="E2" i="2"/>
</calcChain>
</file>

<file path=xl/sharedStrings.xml><?xml version="1.0" encoding="utf-8"?>
<sst xmlns="http://schemas.openxmlformats.org/spreadsheetml/2006/main" count="151" uniqueCount="51">
  <si>
    <t>Mean</t>
  </si>
  <si>
    <t>Error</t>
  </si>
  <si>
    <t>MM</t>
  </si>
  <si>
    <t>Ciprofloxacin</t>
  </si>
  <si>
    <t>Novobiocin</t>
  </si>
  <si>
    <t>xerC</t>
  </si>
  <si>
    <t>avrPphB</t>
  </si>
  <si>
    <t>Circ int</t>
  </si>
  <si>
    <t>1302A::56</t>
  </si>
  <si>
    <t>1302A</t>
  </si>
  <si>
    <t>circ int</t>
  </si>
  <si>
    <t>Indiv</t>
  </si>
  <si>
    <t>Day 0</t>
  </si>
  <si>
    <t>Day 2</t>
  </si>
  <si>
    <t>Day 5</t>
  </si>
  <si>
    <t>Mixed</t>
  </si>
  <si>
    <t>TG</t>
  </si>
  <si>
    <t>CW</t>
  </si>
  <si>
    <t>1302A-1</t>
  </si>
  <si>
    <t>1302A-2</t>
  </si>
  <si>
    <t>1302A-3</t>
  </si>
  <si>
    <t>56-1</t>
  </si>
  <si>
    <t>56-2</t>
  </si>
  <si>
    <t>56-3</t>
  </si>
  <si>
    <t>2h</t>
  </si>
  <si>
    <t>4h</t>
  </si>
  <si>
    <t>6h</t>
  </si>
  <si>
    <t>8h</t>
  </si>
  <si>
    <t>LB</t>
  </si>
  <si>
    <t>acpP</t>
  </si>
  <si>
    <t>1302A::int</t>
  </si>
  <si>
    <t>1302A+novobiocin</t>
  </si>
  <si>
    <t>1302A::int+novobiocin</t>
  </si>
  <si>
    <t>1302A::56-1</t>
  </si>
  <si>
    <t>1302A::56-2</t>
  </si>
  <si>
    <t>1302A::56-3</t>
  </si>
  <si>
    <t>avrPphB in planta</t>
  </si>
  <si>
    <t>16h</t>
  </si>
  <si>
    <t>24h</t>
  </si>
  <si>
    <t>topo</t>
  </si>
  <si>
    <t xml:space="preserve">Mean </t>
  </si>
  <si>
    <t>Untreated</t>
  </si>
  <si>
    <r>
      <t>32</t>
    </r>
    <r>
      <rPr>
        <sz val="11"/>
        <color theme="1"/>
        <rFont val="Calibri"/>
        <family val="2"/>
      </rPr>
      <t>µg Nov</t>
    </r>
  </si>
  <si>
    <t>16µg Nov</t>
  </si>
  <si>
    <t>8µg Nov</t>
  </si>
  <si>
    <t>4µg Nov</t>
  </si>
  <si>
    <t>2µg Nov</t>
  </si>
  <si>
    <t>2µg Cip</t>
  </si>
  <si>
    <t>1µg Cip</t>
  </si>
  <si>
    <t>0.5µg Cip</t>
  </si>
  <si>
    <t>0.25µg Cip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</si>
</sst>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G29" sqref="G29"/>
    </sheetView>
  </sheetViews>
  <sheetFormatPr defaultRowHeight="15" x14ac:dyDescent="0.25"/>
  <cols>
    <col min="1" max="1" width="12.75" bestFit="1" customWidth="1"/>
  </cols>
  <sheetData>
    <row r="1" spans="1:6" x14ac:dyDescent="0.25">
      <c r="A1" t="s">
        <v>6</v>
      </c>
      <c r="B1">
        <v>1</v>
      </c>
      <c r="C1">
        <v>2</v>
      </c>
      <c r="D1">
        <v>3</v>
      </c>
      <c r="E1" t="s">
        <v>0</v>
      </c>
      <c r="F1" t="s">
        <v>1</v>
      </c>
    </row>
    <row r="2" spans="1:6" x14ac:dyDescent="0.25">
      <c r="A2" t="s">
        <v>2</v>
      </c>
      <c r="B2">
        <v>1</v>
      </c>
      <c r="C2">
        <v>1</v>
      </c>
      <c r="D2">
        <v>1</v>
      </c>
      <c r="E2">
        <f>AVERAGE(B2:D2)</f>
        <v>1</v>
      </c>
      <c r="F2">
        <f>STDEV(B2:D2)</f>
        <v>0</v>
      </c>
    </row>
    <row r="3" spans="1:6" x14ac:dyDescent="0.25">
      <c r="A3" t="s">
        <v>3</v>
      </c>
      <c r="B3">
        <v>13</v>
      </c>
      <c r="C3">
        <v>15</v>
      </c>
      <c r="D3">
        <v>12.5</v>
      </c>
      <c r="E3">
        <f>AVERAGE(B3:D3)</f>
        <v>13.5</v>
      </c>
      <c r="F3">
        <f>STDEV(B3:D3)</f>
        <v>1.3228756555322954</v>
      </c>
    </row>
    <row r="4" spans="1:6" x14ac:dyDescent="0.25">
      <c r="A4" t="s">
        <v>4</v>
      </c>
      <c r="B4">
        <v>29.5</v>
      </c>
      <c r="C4">
        <v>26.5</v>
      </c>
      <c r="D4">
        <v>26.7</v>
      </c>
      <c r="E4">
        <f>AVERAGE(B4:D4)</f>
        <v>27.566666666666666</v>
      </c>
      <c r="F4">
        <f>STDEV(B4:D4)</f>
        <v>1.6772994167212167</v>
      </c>
    </row>
    <row r="7" spans="1:6" x14ac:dyDescent="0.25">
      <c r="A7" t="s">
        <v>5</v>
      </c>
      <c r="B7">
        <v>1</v>
      </c>
      <c r="C7">
        <v>2</v>
      </c>
      <c r="D7">
        <v>3</v>
      </c>
      <c r="E7" t="s">
        <v>0</v>
      </c>
      <c r="F7" t="s">
        <v>1</v>
      </c>
    </row>
    <row r="8" spans="1:6" x14ac:dyDescent="0.25">
      <c r="A8" t="s">
        <v>2</v>
      </c>
      <c r="B8">
        <v>1</v>
      </c>
      <c r="C8">
        <v>1</v>
      </c>
      <c r="D8">
        <v>1</v>
      </c>
      <c r="E8">
        <f>AVERAGE(B8:D8)</f>
        <v>1</v>
      </c>
      <c r="F8">
        <f>STDEV(B8:D8)</f>
        <v>0</v>
      </c>
    </row>
    <row r="9" spans="1:6" x14ac:dyDescent="0.25">
      <c r="A9" t="s">
        <v>3</v>
      </c>
      <c r="B9">
        <v>0.9</v>
      </c>
      <c r="C9">
        <v>1</v>
      </c>
      <c r="D9">
        <v>1.1000000000000001</v>
      </c>
      <c r="E9">
        <f t="shared" ref="E9:E10" si="0">AVERAGE(B9:D9)</f>
        <v>1</v>
      </c>
      <c r="F9">
        <f t="shared" ref="F9:F10" si="1">STDEV(B9:D9)</f>
        <v>0.10000000000000003</v>
      </c>
    </row>
    <row r="10" spans="1:6" x14ac:dyDescent="0.25">
      <c r="A10" t="s">
        <v>4</v>
      </c>
      <c r="B10">
        <v>1.1000000000000001</v>
      </c>
      <c r="C10">
        <v>1.2</v>
      </c>
      <c r="D10">
        <v>0.8</v>
      </c>
      <c r="E10">
        <f t="shared" si="0"/>
        <v>1.0333333333333332</v>
      </c>
      <c r="F10">
        <f t="shared" si="1"/>
        <v>0.2081665999466146</v>
      </c>
    </row>
    <row r="13" spans="1:6" x14ac:dyDescent="0.25">
      <c r="A13" t="s">
        <v>7</v>
      </c>
      <c r="B13">
        <v>1</v>
      </c>
      <c r="C13">
        <v>2</v>
      </c>
      <c r="D13">
        <v>3</v>
      </c>
      <c r="E13" t="s">
        <v>0</v>
      </c>
      <c r="F13" t="s">
        <v>1</v>
      </c>
    </row>
    <row r="14" spans="1:6" x14ac:dyDescent="0.25">
      <c r="A14" t="s">
        <v>2</v>
      </c>
      <c r="B14">
        <v>1</v>
      </c>
      <c r="C14">
        <v>1</v>
      </c>
      <c r="D14">
        <v>1</v>
      </c>
      <c r="E14">
        <f>AVERAGE(B14:D14)</f>
        <v>1</v>
      </c>
      <c r="F14">
        <f>STDEV(B14:D14)</f>
        <v>0</v>
      </c>
    </row>
    <row r="15" spans="1:6" x14ac:dyDescent="0.25">
      <c r="A15" t="s">
        <v>3</v>
      </c>
      <c r="B15">
        <v>1</v>
      </c>
      <c r="C15">
        <v>0.95</v>
      </c>
      <c r="D15">
        <v>1.1000000000000001</v>
      </c>
      <c r="E15">
        <f>AVERAGE(B15:D15)</f>
        <v>1.0166666666666666</v>
      </c>
      <c r="F15">
        <f>STDEV(B15:D15)</f>
        <v>7.6376261582597402E-2</v>
      </c>
    </row>
    <row r="16" spans="1:6" x14ac:dyDescent="0.25">
      <c r="A16" t="s">
        <v>4</v>
      </c>
      <c r="B16">
        <v>1.1000000000000001</v>
      </c>
      <c r="C16">
        <v>1.2</v>
      </c>
      <c r="D16">
        <v>0.9</v>
      </c>
      <c r="E16">
        <f>AVERAGE(B16:D16)</f>
        <v>1.0666666666666667</v>
      </c>
      <c r="F16">
        <f>STDEV(B16:D16)</f>
        <v>0.15275252316519644</v>
      </c>
    </row>
    <row r="19" spans="1:6" x14ac:dyDescent="0.25">
      <c r="A19" t="s">
        <v>39</v>
      </c>
      <c r="B19">
        <v>1</v>
      </c>
      <c r="C19">
        <v>2</v>
      </c>
      <c r="D19">
        <v>3</v>
      </c>
      <c r="E19" t="s">
        <v>40</v>
      </c>
      <c r="F19" t="s">
        <v>1</v>
      </c>
    </row>
    <row r="20" spans="1:6" x14ac:dyDescent="0.25">
      <c r="A20" t="s">
        <v>2</v>
      </c>
      <c r="B20">
        <v>1</v>
      </c>
      <c r="C20">
        <v>1</v>
      </c>
      <c r="D20">
        <v>1</v>
      </c>
      <c r="E20">
        <v>1</v>
      </c>
      <c r="F20">
        <v>0</v>
      </c>
    </row>
    <row r="21" spans="1:6" x14ac:dyDescent="0.25">
      <c r="A21" t="s">
        <v>3</v>
      </c>
      <c r="B21">
        <v>12</v>
      </c>
      <c r="C21">
        <v>14</v>
      </c>
      <c r="D21">
        <v>15.5</v>
      </c>
      <c r="E21">
        <f>AVERAGE(B21,C21,D21)</f>
        <v>13.833333333333334</v>
      </c>
      <c r="F21">
        <f>STDEV(B21,C21,D21)</f>
        <v>1.7559422921421177</v>
      </c>
    </row>
    <row r="22" spans="1:6" x14ac:dyDescent="0.25">
      <c r="A22" t="s">
        <v>4</v>
      </c>
      <c r="B22">
        <v>34.5</v>
      </c>
      <c r="C22">
        <v>37</v>
      </c>
      <c r="D22">
        <v>41.5</v>
      </c>
      <c r="E22">
        <f>AVERAGE(B22,C22,D22)</f>
        <v>37.666666666666664</v>
      </c>
      <c r="F22">
        <f>STDEV(B22,C22,D22)</f>
        <v>3.5472994422987938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C28" sqref="C28"/>
    </sheetView>
  </sheetViews>
  <sheetFormatPr defaultRowHeight="15" x14ac:dyDescent="0.25"/>
  <cols>
    <col min="1" max="1" width="21" bestFit="1" customWidth="1"/>
    <col min="11" max="11" width="20.75" bestFit="1" customWidth="1"/>
    <col min="12" max="12" width="8.25" bestFit="1" customWidth="1"/>
  </cols>
  <sheetData>
    <row r="2" spans="1:6" x14ac:dyDescent="0.25">
      <c r="B2">
        <v>1</v>
      </c>
      <c r="C2">
        <v>2</v>
      </c>
      <c r="D2">
        <v>3</v>
      </c>
      <c r="E2" t="s">
        <v>0</v>
      </c>
      <c r="F2" t="s">
        <v>1</v>
      </c>
    </row>
    <row r="3" spans="1:6" x14ac:dyDescent="0.25">
      <c r="A3" t="s">
        <v>9</v>
      </c>
      <c r="B3">
        <v>1</v>
      </c>
      <c r="C3">
        <v>1</v>
      </c>
      <c r="D3">
        <v>1</v>
      </c>
      <c r="E3">
        <v>1</v>
      </c>
      <c r="F3">
        <v>0</v>
      </c>
    </row>
    <row r="4" spans="1:6" x14ac:dyDescent="0.25">
      <c r="A4" t="s">
        <v>31</v>
      </c>
      <c r="B4">
        <v>19.5</v>
      </c>
      <c r="C4">
        <v>21.8</v>
      </c>
      <c r="D4">
        <v>23</v>
      </c>
      <c r="E4">
        <f>AVERAGE(B4:D4)</f>
        <v>21.433333333333334</v>
      </c>
      <c r="F4">
        <f>STDEV(B4:D4)</f>
        <v>1.77857620959388</v>
      </c>
    </row>
    <row r="5" spans="1:6" x14ac:dyDescent="0.25">
      <c r="A5" t="s">
        <v>30</v>
      </c>
      <c r="B5">
        <v>0.1</v>
      </c>
      <c r="C5">
        <v>0.13</v>
      </c>
      <c r="D5">
        <v>0.15</v>
      </c>
      <c r="E5">
        <f t="shared" ref="E5:E6" si="0">AVERAGE(B5:D5)</f>
        <v>0.12666666666666668</v>
      </c>
      <c r="F5">
        <f t="shared" ref="F5:F6" si="1">STDEV(B5:D5)</f>
        <v>2.5166114784235825E-2</v>
      </c>
    </row>
    <row r="6" spans="1:6" x14ac:dyDescent="0.25">
      <c r="A6" t="s">
        <v>32</v>
      </c>
      <c r="B6">
        <v>0.25</v>
      </c>
      <c r="C6">
        <v>0.22</v>
      </c>
      <c r="D6">
        <v>0.17</v>
      </c>
      <c r="E6">
        <f t="shared" si="0"/>
        <v>0.21333333333333335</v>
      </c>
      <c r="F6">
        <f t="shared" si="1"/>
        <v>4.0414518843273808E-2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D30" sqref="D30"/>
    </sheetView>
  </sheetViews>
  <sheetFormatPr defaultRowHeight="15" x14ac:dyDescent="0.25"/>
  <sheetData>
    <row r="1" spans="1:18" x14ac:dyDescent="0.25">
      <c r="A1" t="s">
        <v>16</v>
      </c>
    </row>
    <row r="2" spans="1:18" x14ac:dyDescent="0.25">
      <c r="A2" t="s">
        <v>11</v>
      </c>
      <c r="B2" t="s">
        <v>12</v>
      </c>
      <c r="E2" t="s">
        <v>0</v>
      </c>
      <c r="F2" t="s">
        <v>1</v>
      </c>
      <c r="H2" t="s">
        <v>13</v>
      </c>
      <c r="K2" t="s">
        <v>0</v>
      </c>
      <c r="L2" t="s">
        <v>1</v>
      </c>
      <c r="N2" t="s">
        <v>14</v>
      </c>
      <c r="Q2" t="s">
        <v>0</v>
      </c>
      <c r="R2" t="s">
        <v>1</v>
      </c>
    </row>
    <row r="3" spans="1:18" x14ac:dyDescent="0.25">
      <c r="A3" t="s">
        <v>9</v>
      </c>
      <c r="B3">
        <v>510000</v>
      </c>
      <c r="C3">
        <v>533000</v>
      </c>
      <c r="D3">
        <v>506000</v>
      </c>
      <c r="E3">
        <f>AVERAGE(B3:D3)</f>
        <v>516333.33333333331</v>
      </c>
      <c r="F3">
        <f>STDEV(B3:D3)</f>
        <v>14571.66199626293</v>
      </c>
      <c r="H3">
        <v>180000000</v>
      </c>
      <c r="I3">
        <v>210000000</v>
      </c>
      <c r="J3">
        <v>200000000</v>
      </c>
      <c r="K3">
        <f>AVERAGE(H3:J3)</f>
        <v>196666666.66666666</v>
      </c>
      <c r="L3">
        <f>STDEV(H3:J3)</f>
        <v>15275252.316519467</v>
      </c>
      <c r="N3">
        <v>25000000</v>
      </c>
      <c r="O3">
        <v>25500000</v>
      </c>
      <c r="P3">
        <v>26000000</v>
      </c>
      <c r="Q3">
        <f>AVERAGE(N3:P3)</f>
        <v>25500000</v>
      </c>
      <c r="R3">
        <f>STDEV(N3:P3)</f>
        <v>500000</v>
      </c>
    </row>
    <row r="4" spans="1:18" x14ac:dyDescent="0.25">
      <c r="A4" t="s">
        <v>8</v>
      </c>
      <c r="B4">
        <v>428000</v>
      </c>
      <c r="C4">
        <v>467000</v>
      </c>
      <c r="D4">
        <v>442000</v>
      </c>
      <c r="E4">
        <f>AVERAGE(B4:D4)</f>
        <v>445666.66666666669</v>
      </c>
      <c r="F4">
        <f t="shared" ref="F4:F9" si="0">STDEV(B4:D4)</f>
        <v>19756.855350316589</v>
      </c>
      <c r="H4">
        <v>150000000</v>
      </c>
      <c r="I4">
        <v>150000000</v>
      </c>
      <c r="J4">
        <v>130000000</v>
      </c>
      <c r="K4">
        <f t="shared" ref="K4:K9" si="1">AVERAGE(H4:J4)</f>
        <v>143333333.33333334</v>
      </c>
      <c r="L4">
        <f t="shared" ref="L4:L9" si="2">STDEV(H4:J4)</f>
        <v>11547005.383792516</v>
      </c>
      <c r="N4">
        <v>18300000</v>
      </c>
      <c r="O4">
        <v>19700000</v>
      </c>
      <c r="P4">
        <v>20200000</v>
      </c>
      <c r="Q4">
        <f t="shared" ref="Q4:Q9" si="3">AVERAGE(N4:P4)</f>
        <v>19400000</v>
      </c>
      <c r="R4">
        <f t="shared" ref="R4:R9" si="4">STDEV(N4:P4)</f>
        <v>984885.78017961048</v>
      </c>
    </row>
    <row r="6" spans="1:18" x14ac:dyDescent="0.25">
      <c r="A6" t="s">
        <v>16</v>
      </c>
    </row>
    <row r="7" spans="1:18" x14ac:dyDescent="0.25">
      <c r="A7" t="s">
        <v>15</v>
      </c>
      <c r="B7" t="s">
        <v>12</v>
      </c>
      <c r="E7" t="s">
        <v>0</v>
      </c>
      <c r="F7" t="s">
        <v>1</v>
      </c>
      <c r="H7" t="s">
        <v>13</v>
      </c>
      <c r="K7" t="s">
        <v>0</v>
      </c>
      <c r="L7" t="s">
        <v>1</v>
      </c>
      <c r="N7" t="s">
        <v>14</v>
      </c>
      <c r="Q7" t="s">
        <v>0</v>
      </c>
      <c r="R7" t="s">
        <v>1</v>
      </c>
    </row>
    <row r="8" spans="1:18" x14ac:dyDescent="0.25">
      <c r="A8" t="s">
        <v>9</v>
      </c>
      <c r="B8">
        <v>260000</v>
      </c>
      <c r="C8">
        <v>248000</v>
      </c>
      <c r="D8">
        <v>264000</v>
      </c>
      <c r="E8">
        <f t="shared" ref="E8:E9" si="5">AVERAGE(B8:D8)</f>
        <v>257333.33333333334</v>
      </c>
      <c r="F8">
        <f t="shared" si="0"/>
        <v>8326.6639978645308</v>
      </c>
      <c r="H8">
        <v>100000000</v>
      </c>
      <c r="I8">
        <v>140000000</v>
      </c>
      <c r="J8">
        <v>160000000</v>
      </c>
      <c r="K8">
        <f t="shared" si="1"/>
        <v>133333333.33333333</v>
      </c>
      <c r="L8">
        <f t="shared" si="2"/>
        <v>30550504.633038912</v>
      </c>
      <c r="N8">
        <v>12400000</v>
      </c>
      <c r="O8">
        <v>10800000</v>
      </c>
      <c r="P8">
        <v>13400000</v>
      </c>
      <c r="Q8">
        <f t="shared" si="3"/>
        <v>12200000</v>
      </c>
      <c r="R8">
        <f t="shared" si="4"/>
        <v>1311487.7048604002</v>
      </c>
    </row>
    <row r="9" spans="1:18" x14ac:dyDescent="0.25">
      <c r="A9" t="s">
        <v>8</v>
      </c>
      <c r="B9">
        <v>232000</v>
      </c>
      <c r="C9">
        <v>258000</v>
      </c>
      <c r="D9">
        <v>247000</v>
      </c>
      <c r="E9">
        <f t="shared" si="5"/>
        <v>245666.66666666666</v>
      </c>
      <c r="F9">
        <f t="shared" si="0"/>
        <v>13051.181300301261</v>
      </c>
      <c r="H9">
        <v>130000000</v>
      </c>
      <c r="I9">
        <v>110000000</v>
      </c>
      <c r="J9">
        <v>100000000</v>
      </c>
      <c r="K9">
        <f t="shared" si="1"/>
        <v>113333333.33333333</v>
      </c>
      <c r="L9">
        <f t="shared" si="2"/>
        <v>15275252.316519422</v>
      </c>
      <c r="N9">
        <v>8100000</v>
      </c>
      <c r="O9">
        <v>9300000</v>
      </c>
      <c r="P9">
        <v>8300000</v>
      </c>
      <c r="Q9">
        <f t="shared" si="3"/>
        <v>8566666.666666666</v>
      </c>
      <c r="R9">
        <f t="shared" si="4"/>
        <v>642910.05073286372</v>
      </c>
    </row>
    <row r="11" spans="1:18" x14ac:dyDescent="0.25">
      <c r="A11" t="s">
        <v>17</v>
      </c>
    </row>
    <row r="12" spans="1:18" x14ac:dyDescent="0.25">
      <c r="A12" t="s">
        <v>11</v>
      </c>
      <c r="B12" t="s">
        <v>12</v>
      </c>
      <c r="E12" t="s">
        <v>0</v>
      </c>
      <c r="F12" t="s">
        <v>1</v>
      </c>
      <c r="H12" t="s">
        <v>13</v>
      </c>
      <c r="K12" t="s">
        <v>0</v>
      </c>
      <c r="L12" t="s">
        <v>1</v>
      </c>
      <c r="N12" t="s">
        <v>14</v>
      </c>
      <c r="Q12" t="s">
        <v>0</v>
      </c>
      <c r="R12" t="s">
        <v>1</v>
      </c>
    </row>
    <row r="13" spans="1:18" x14ac:dyDescent="0.25">
      <c r="A13" t="s">
        <v>9</v>
      </c>
      <c r="B13">
        <v>244000</v>
      </c>
      <c r="C13">
        <v>238000</v>
      </c>
      <c r="D13">
        <v>251000</v>
      </c>
      <c r="E13">
        <f>AVERAGE(B13:D13)</f>
        <v>244333.33333333334</v>
      </c>
      <c r="F13">
        <f>STDEV(B13:D13)</f>
        <v>6506.4070986477109</v>
      </c>
      <c r="H13">
        <v>570000000</v>
      </c>
      <c r="I13">
        <v>490000000</v>
      </c>
      <c r="J13">
        <v>560000000</v>
      </c>
      <c r="K13">
        <f>AVERAGE(H13:J13)</f>
        <v>540000000</v>
      </c>
      <c r="L13">
        <f>STDEV(H13:J13)</f>
        <v>43588989.435406737</v>
      </c>
      <c r="N13">
        <v>1120000000</v>
      </c>
      <c r="O13">
        <v>1180000000</v>
      </c>
      <c r="P13">
        <v>1190000000</v>
      </c>
      <c r="Q13">
        <f>AVERAGE(N13:P13)</f>
        <v>1163333333.3333333</v>
      </c>
      <c r="R13">
        <f>STDEV(N13:P13)</f>
        <v>37859388.972001828</v>
      </c>
    </row>
    <row r="14" spans="1:18" x14ac:dyDescent="0.25">
      <c r="A14" t="s">
        <v>8</v>
      </c>
      <c r="B14">
        <v>242000</v>
      </c>
      <c r="C14">
        <v>243000</v>
      </c>
      <c r="D14">
        <v>249000</v>
      </c>
      <c r="E14">
        <f t="shared" ref="E14:E19" si="6">AVERAGE(B14:D14)</f>
        <v>244666.66666666666</v>
      </c>
      <c r="F14">
        <f t="shared" ref="F14:F19" si="7">STDEV(B14:D14)</f>
        <v>3785.9388972001825</v>
      </c>
      <c r="H14">
        <v>470000000</v>
      </c>
      <c r="I14">
        <v>410000000</v>
      </c>
      <c r="J14">
        <v>440000000</v>
      </c>
      <c r="K14">
        <f t="shared" ref="K14:K19" si="8">AVERAGE(H14:J14)</f>
        <v>440000000</v>
      </c>
      <c r="L14">
        <f t="shared" ref="L14:L19" si="9">STDEV(H14:J14)</f>
        <v>30000000</v>
      </c>
      <c r="N14">
        <v>1020000000</v>
      </c>
      <c r="O14">
        <v>990000000</v>
      </c>
      <c r="P14">
        <v>970000000</v>
      </c>
      <c r="Q14">
        <f>AVERAGE(N14:P14)</f>
        <v>993333333.33333337</v>
      </c>
      <c r="R14">
        <f>STDEV(N14:P14)</f>
        <v>25166114.784235831</v>
      </c>
    </row>
    <row r="16" spans="1:18" x14ac:dyDescent="0.25">
      <c r="A16" t="s">
        <v>17</v>
      </c>
    </row>
    <row r="17" spans="1:18" x14ac:dyDescent="0.25">
      <c r="A17" t="s">
        <v>15</v>
      </c>
      <c r="B17" t="s">
        <v>12</v>
      </c>
      <c r="E17" t="s">
        <v>0</v>
      </c>
      <c r="F17" t="s">
        <v>1</v>
      </c>
      <c r="H17" t="s">
        <v>13</v>
      </c>
      <c r="K17" t="s">
        <v>0</v>
      </c>
      <c r="L17" t="s">
        <v>1</v>
      </c>
      <c r="N17" t="s">
        <v>14</v>
      </c>
      <c r="Q17" t="s">
        <v>0</v>
      </c>
      <c r="R17" t="s">
        <v>1</v>
      </c>
    </row>
    <row r="18" spans="1:18" x14ac:dyDescent="0.25">
      <c r="A18" t="s">
        <v>9</v>
      </c>
      <c r="B18">
        <v>820000</v>
      </c>
      <c r="C18">
        <v>750000</v>
      </c>
      <c r="D18">
        <v>810000</v>
      </c>
      <c r="E18">
        <f t="shared" si="6"/>
        <v>793333.33333333337</v>
      </c>
      <c r="F18">
        <f t="shared" si="7"/>
        <v>37859.388972001827</v>
      </c>
      <c r="H18">
        <v>350000000</v>
      </c>
      <c r="I18">
        <v>300000000</v>
      </c>
      <c r="J18">
        <v>340000000</v>
      </c>
      <c r="K18">
        <f t="shared" si="8"/>
        <v>330000000</v>
      </c>
      <c r="L18">
        <f t="shared" si="9"/>
        <v>26457513.110645905</v>
      </c>
      <c r="N18">
        <v>2060000000</v>
      </c>
      <c r="O18">
        <v>2120000000</v>
      </c>
      <c r="P18">
        <v>2260000000</v>
      </c>
      <c r="Q18">
        <f>AVERAGE(N18:P18)</f>
        <v>2146666666.6666667</v>
      </c>
      <c r="R18">
        <f>STDEV(N18:P18)</f>
        <v>102632028.78893767</v>
      </c>
    </row>
    <row r="19" spans="1:18" x14ac:dyDescent="0.25">
      <c r="A19" t="s">
        <v>8</v>
      </c>
      <c r="B19">
        <v>660000</v>
      </c>
      <c r="C19">
        <v>750000</v>
      </c>
      <c r="D19">
        <v>780000</v>
      </c>
      <c r="E19">
        <f t="shared" si="6"/>
        <v>730000</v>
      </c>
      <c r="F19">
        <f t="shared" si="7"/>
        <v>62449.979983983983</v>
      </c>
      <c r="H19">
        <v>220000000</v>
      </c>
      <c r="I19">
        <v>270000000</v>
      </c>
      <c r="J19">
        <v>290000000</v>
      </c>
      <c r="K19">
        <f t="shared" si="8"/>
        <v>260000000</v>
      </c>
      <c r="L19">
        <f t="shared" si="9"/>
        <v>36055512.754639894</v>
      </c>
      <c r="N19">
        <v>1500000000</v>
      </c>
      <c r="O19">
        <v>1600000000</v>
      </c>
      <c r="P19">
        <v>1520000000</v>
      </c>
      <c r="Q19">
        <f>AVERAGE(N19:P19)</f>
        <v>1540000000</v>
      </c>
      <c r="R19">
        <f>STDEV(N19:P19)</f>
        <v>52915026.22129181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A27" sqref="A27"/>
    </sheetView>
  </sheetViews>
  <sheetFormatPr defaultRowHeight="15" x14ac:dyDescent="0.25"/>
  <cols>
    <col min="1" max="1" width="16.625" bestFit="1" customWidth="1"/>
  </cols>
  <sheetData>
    <row r="2" spans="1:6" x14ac:dyDescent="0.25">
      <c r="A2" t="s">
        <v>6</v>
      </c>
      <c r="B2">
        <v>1</v>
      </c>
      <c r="C2">
        <v>2</v>
      </c>
      <c r="D2">
        <v>3</v>
      </c>
      <c r="E2" t="s">
        <v>0</v>
      </c>
      <c r="F2" t="s">
        <v>1</v>
      </c>
    </row>
    <row r="3" spans="1:6" x14ac:dyDescent="0.25">
      <c r="A3" t="s">
        <v>9</v>
      </c>
      <c r="B3">
        <v>1</v>
      </c>
      <c r="C3">
        <v>1</v>
      </c>
      <c r="D3">
        <v>1</v>
      </c>
      <c r="E3">
        <f>AVERAGE(B3:D3)</f>
        <v>1</v>
      </c>
      <c r="F3">
        <f>STDEV(B3:D3)</f>
        <v>0</v>
      </c>
    </row>
    <row r="4" spans="1:6" x14ac:dyDescent="0.25">
      <c r="A4" t="s">
        <v>8</v>
      </c>
      <c r="B4">
        <v>8</v>
      </c>
      <c r="C4">
        <v>6.8</v>
      </c>
      <c r="D4">
        <v>7.2</v>
      </c>
      <c r="E4">
        <f>AVERAGE(B4:D4)</f>
        <v>7.333333333333333</v>
      </c>
      <c r="F4">
        <f>STDEV(B4:D4)</f>
        <v>0.61101009266077877</v>
      </c>
    </row>
    <row r="7" spans="1:6" x14ac:dyDescent="0.25">
      <c r="A7" t="s">
        <v>5</v>
      </c>
      <c r="B7">
        <v>1</v>
      </c>
      <c r="C7">
        <v>2</v>
      </c>
      <c r="D7">
        <v>3</v>
      </c>
      <c r="E7" t="s">
        <v>0</v>
      </c>
      <c r="F7" t="s">
        <v>1</v>
      </c>
    </row>
    <row r="8" spans="1:6" x14ac:dyDescent="0.25">
      <c r="A8" t="s">
        <v>9</v>
      </c>
      <c r="B8">
        <v>1</v>
      </c>
      <c r="C8">
        <v>1</v>
      </c>
      <c r="D8">
        <v>1</v>
      </c>
      <c r="E8">
        <f>AVERAGE(B8:D8)</f>
        <v>1</v>
      </c>
      <c r="F8">
        <v>0</v>
      </c>
    </row>
    <row r="9" spans="1:6" x14ac:dyDescent="0.25">
      <c r="A9" t="s">
        <v>8</v>
      </c>
      <c r="B9">
        <v>11.5</v>
      </c>
      <c r="C9">
        <v>11</v>
      </c>
      <c r="D9">
        <v>13.5</v>
      </c>
      <c r="E9">
        <f>AVERAGE(B9:D9)</f>
        <v>12</v>
      </c>
      <c r="F9">
        <f>STDEV(B9:D9)</f>
        <v>1.3228756555322954</v>
      </c>
    </row>
    <row r="13" spans="1:6" x14ac:dyDescent="0.25">
      <c r="A13" t="s">
        <v>10</v>
      </c>
      <c r="B13">
        <v>1</v>
      </c>
      <c r="C13">
        <v>2</v>
      </c>
      <c r="D13">
        <v>3</v>
      </c>
      <c r="E13" t="s">
        <v>0</v>
      </c>
      <c r="F13" t="s">
        <v>1</v>
      </c>
    </row>
    <row r="14" spans="1:6" x14ac:dyDescent="0.25">
      <c r="A14" t="s">
        <v>9</v>
      </c>
      <c r="B14">
        <v>1</v>
      </c>
      <c r="C14">
        <v>1</v>
      </c>
      <c r="D14">
        <v>1</v>
      </c>
      <c r="E14">
        <f>AVERAGE(B14:D14)</f>
        <v>1</v>
      </c>
      <c r="F14">
        <f>STDEV(B14:D14)</f>
        <v>0</v>
      </c>
    </row>
    <row r="15" spans="1:6" x14ac:dyDescent="0.25">
      <c r="A15" t="s">
        <v>8</v>
      </c>
      <c r="B15">
        <v>8</v>
      </c>
      <c r="C15">
        <v>9</v>
      </c>
      <c r="D15">
        <v>7</v>
      </c>
      <c r="E15">
        <f>AVERAGE(B15:D15)</f>
        <v>8</v>
      </c>
      <c r="F15">
        <f>STDEV(B15:D15)</f>
        <v>1</v>
      </c>
    </row>
    <row r="18" spans="1:6" x14ac:dyDescent="0.25">
      <c r="A18" t="s">
        <v>36</v>
      </c>
      <c r="B18">
        <v>1</v>
      </c>
      <c r="C18">
        <v>2</v>
      </c>
      <c r="D18">
        <v>3</v>
      </c>
      <c r="E18" t="s">
        <v>0</v>
      </c>
      <c r="F18" t="s">
        <v>1</v>
      </c>
    </row>
    <row r="19" spans="1:6" x14ac:dyDescent="0.25">
      <c r="A19" t="s">
        <v>9</v>
      </c>
      <c r="B19">
        <v>1</v>
      </c>
      <c r="C19">
        <v>1</v>
      </c>
      <c r="D19">
        <v>1</v>
      </c>
      <c r="E19">
        <v>1</v>
      </c>
      <c r="F19">
        <v>0</v>
      </c>
    </row>
    <row r="20" spans="1:6" x14ac:dyDescent="0.25">
      <c r="A20" t="s">
        <v>8</v>
      </c>
      <c r="B20">
        <v>12.04</v>
      </c>
      <c r="C20">
        <v>15.34</v>
      </c>
      <c r="D20">
        <v>15.67</v>
      </c>
      <c r="E20">
        <v>14.35</v>
      </c>
      <c r="F20">
        <v>2.007311634998421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F29" sqref="F29"/>
    </sheetView>
  </sheetViews>
  <sheetFormatPr defaultRowHeight="15" x14ac:dyDescent="0.25"/>
  <cols>
    <col min="1" max="1" width="10" bestFit="1" customWidth="1"/>
  </cols>
  <sheetData>
    <row r="2" spans="1:6" x14ac:dyDescent="0.25">
      <c r="B2">
        <v>1</v>
      </c>
      <c r="C2">
        <v>2</v>
      </c>
      <c r="D2">
        <v>3</v>
      </c>
      <c r="E2" t="s">
        <v>0</v>
      </c>
      <c r="F2" t="s">
        <v>1</v>
      </c>
    </row>
    <row r="3" spans="1:6" x14ac:dyDescent="0.25">
      <c r="A3" t="s">
        <v>41</v>
      </c>
      <c r="B3">
        <v>270000000</v>
      </c>
      <c r="C3">
        <v>280000000</v>
      </c>
      <c r="D3">
        <v>270000000</v>
      </c>
      <c r="E3">
        <f>AVERAGE(B3:D3)</f>
        <v>273333333.33333331</v>
      </c>
      <c r="F3">
        <f>STDEV(B3:D3)</f>
        <v>5773502.6918962579</v>
      </c>
    </row>
    <row r="4" spans="1:6" x14ac:dyDescent="0.25">
      <c r="A4" t="s">
        <v>42</v>
      </c>
      <c r="B4">
        <v>5500000</v>
      </c>
      <c r="C4">
        <v>5600000</v>
      </c>
      <c r="D4">
        <v>5700000</v>
      </c>
      <c r="E4">
        <f>AVERAGE(B4:D4)</f>
        <v>5600000</v>
      </c>
      <c r="F4">
        <f>STDEV(B4:D4)</f>
        <v>100000</v>
      </c>
    </row>
    <row r="5" spans="1:6" x14ac:dyDescent="0.25">
      <c r="A5" s="1" t="s">
        <v>43</v>
      </c>
      <c r="B5">
        <v>180000000</v>
      </c>
      <c r="C5">
        <v>175000000</v>
      </c>
      <c r="D5">
        <v>185000000</v>
      </c>
      <c r="E5">
        <f t="shared" ref="E5:E12" si="0">AVERAGE(B5:D5)</f>
        <v>180000000</v>
      </c>
      <c r="F5">
        <f t="shared" ref="F5:F12" si="1">STDEV(B5:D5)</f>
        <v>5000000</v>
      </c>
    </row>
    <row r="6" spans="1:6" x14ac:dyDescent="0.25">
      <c r="A6" s="1" t="s">
        <v>44</v>
      </c>
      <c r="B6">
        <v>320000000</v>
      </c>
      <c r="C6">
        <v>290000000</v>
      </c>
      <c r="D6">
        <v>270000000</v>
      </c>
      <c r="E6">
        <f t="shared" si="0"/>
        <v>293333333.33333331</v>
      </c>
      <c r="F6">
        <f t="shared" si="1"/>
        <v>25166114.784235831</v>
      </c>
    </row>
    <row r="7" spans="1:6" x14ac:dyDescent="0.25">
      <c r="A7" s="1" t="s">
        <v>45</v>
      </c>
      <c r="B7">
        <v>270000000</v>
      </c>
      <c r="C7">
        <v>310000000</v>
      </c>
      <c r="D7">
        <v>350000000</v>
      </c>
      <c r="E7">
        <f t="shared" si="0"/>
        <v>310000000</v>
      </c>
      <c r="F7">
        <f t="shared" si="1"/>
        <v>40000000</v>
      </c>
    </row>
    <row r="8" spans="1:6" x14ac:dyDescent="0.25">
      <c r="A8" s="1" t="s">
        <v>46</v>
      </c>
      <c r="B8">
        <v>260000000</v>
      </c>
      <c r="C8">
        <v>280000000</v>
      </c>
      <c r="D8">
        <v>270000000</v>
      </c>
      <c r="E8">
        <f t="shared" si="0"/>
        <v>270000000</v>
      </c>
      <c r="F8">
        <f t="shared" si="1"/>
        <v>10000000</v>
      </c>
    </row>
    <row r="9" spans="1:6" x14ac:dyDescent="0.25">
      <c r="A9" s="1" t="s">
        <v>47</v>
      </c>
      <c r="B9">
        <v>880000</v>
      </c>
      <c r="C9">
        <v>880000</v>
      </c>
      <c r="D9">
        <v>860000</v>
      </c>
      <c r="E9">
        <f t="shared" si="0"/>
        <v>873333.33333333337</v>
      </c>
      <c r="F9">
        <f t="shared" si="1"/>
        <v>11547.005383792515</v>
      </c>
    </row>
    <row r="10" spans="1:6" x14ac:dyDescent="0.25">
      <c r="A10" s="1" t="s">
        <v>48</v>
      </c>
      <c r="B10">
        <v>93000000</v>
      </c>
      <c r="C10">
        <v>88000000</v>
      </c>
      <c r="D10">
        <v>86000000</v>
      </c>
      <c r="E10">
        <f t="shared" si="0"/>
        <v>89000000</v>
      </c>
      <c r="F10">
        <f t="shared" si="1"/>
        <v>3605551.2754639895</v>
      </c>
    </row>
    <row r="11" spans="1:6" x14ac:dyDescent="0.25">
      <c r="A11" s="1" t="s">
        <v>49</v>
      </c>
      <c r="B11">
        <v>330000000</v>
      </c>
      <c r="C11">
        <v>360000000</v>
      </c>
      <c r="D11">
        <v>270000000</v>
      </c>
      <c r="E11">
        <f t="shared" si="0"/>
        <v>320000000</v>
      </c>
      <c r="F11">
        <f t="shared" si="1"/>
        <v>45825756.9495584</v>
      </c>
    </row>
    <row r="12" spans="1:6" x14ac:dyDescent="0.25">
      <c r="A12" s="1" t="s">
        <v>50</v>
      </c>
      <c r="B12">
        <v>290000000</v>
      </c>
      <c r="C12">
        <v>270000000</v>
      </c>
      <c r="D12">
        <v>270000000</v>
      </c>
      <c r="E12">
        <f t="shared" si="0"/>
        <v>276666666.66666669</v>
      </c>
      <c r="F12">
        <f t="shared" si="1"/>
        <v>11547005.383792516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E17" sqref="E17"/>
    </sheetView>
  </sheetViews>
  <sheetFormatPr defaultRowHeight="15" x14ac:dyDescent="0.25"/>
  <cols>
    <col min="1" max="1" width="12.75" bestFit="1" customWidth="1"/>
  </cols>
  <sheetData>
    <row r="2" spans="1:6" x14ac:dyDescent="0.25">
      <c r="B2">
        <v>1</v>
      </c>
      <c r="C2">
        <v>2</v>
      </c>
      <c r="D2">
        <v>3</v>
      </c>
      <c r="E2" t="s">
        <v>0</v>
      </c>
      <c r="F2" t="s">
        <v>1</v>
      </c>
    </row>
    <row r="3" spans="1:6" x14ac:dyDescent="0.25">
      <c r="A3" t="s">
        <v>2</v>
      </c>
      <c r="B3">
        <v>1</v>
      </c>
      <c r="C3">
        <v>1</v>
      </c>
      <c r="D3">
        <v>1</v>
      </c>
      <c r="E3">
        <v>1</v>
      </c>
      <c r="F3">
        <v>0</v>
      </c>
    </row>
    <row r="4" spans="1:6" x14ac:dyDescent="0.25">
      <c r="A4" t="s">
        <v>3</v>
      </c>
      <c r="B4">
        <v>2.2000000000000002</v>
      </c>
      <c r="C4">
        <v>2.2999999999999998</v>
      </c>
      <c r="D4">
        <v>2.7</v>
      </c>
      <c r="E4">
        <v>2.4</v>
      </c>
      <c r="F4">
        <v>0.26457513110645914</v>
      </c>
    </row>
    <row r="5" spans="1:6" x14ac:dyDescent="0.25">
      <c r="A5" t="s">
        <v>4</v>
      </c>
      <c r="B5">
        <v>3.7</v>
      </c>
      <c r="C5">
        <v>3.9</v>
      </c>
      <c r="D5">
        <v>4</v>
      </c>
      <c r="E5">
        <v>3.8666666666666667</v>
      </c>
      <c r="F5">
        <v>0.15275252316519458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workbookViewId="0">
      <selection activeCell="E25" sqref="E25"/>
    </sheetView>
  </sheetViews>
  <sheetFormatPr defaultRowHeight="15" x14ac:dyDescent="0.25"/>
  <sheetData>
    <row r="2" spans="2:13" x14ac:dyDescent="0.25">
      <c r="C2" t="s">
        <v>18</v>
      </c>
      <c r="D2" t="s">
        <v>19</v>
      </c>
      <c r="E2" t="s">
        <v>20</v>
      </c>
      <c r="F2" t="s">
        <v>0</v>
      </c>
      <c r="G2" t="s">
        <v>1</v>
      </c>
      <c r="I2" t="s">
        <v>21</v>
      </c>
      <c r="J2" t="s">
        <v>22</v>
      </c>
      <c r="K2" t="s">
        <v>23</v>
      </c>
      <c r="L2" t="s">
        <v>0</v>
      </c>
      <c r="M2" t="s">
        <v>1</v>
      </c>
    </row>
    <row r="3" spans="2:13" x14ac:dyDescent="0.25">
      <c r="B3" t="s">
        <v>24</v>
      </c>
      <c r="C3">
        <v>2000000</v>
      </c>
      <c r="D3">
        <v>2000000</v>
      </c>
      <c r="E3">
        <v>2000000</v>
      </c>
      <c r="F3">
        <v>2000000</v>
      </c>
      <c r="G3">
        <v>0</v>
      </c>
      <c r="I3">
        <v>2000000</v>
      </c>
      <c r="J3">
        <v>2000000</v>
      </c>
      <c r="K3">
        <v>2000000</v>
      </c>
      <c r="L3">
        <v>2000000</v>
      </c>
      <c r="M3">
        <v>0</v>
      </c>
    </row>
    <row r="4" spans="2:13" x14ac:dyDescent="0.25">
      <c r="B4" t="s">
        <v>25</v>
      </c>
      <c r="C4">
        <v>92000000</v>
      </c>
      <c r="D4">
        <v>93000000</v>
      </c>
      <c r="E4">
        <v>94000000</v>
      </c>
      <c r="F4">
        <v>93000000</v>
      </c>
      <c r="G4">
        <v>1000000</v>
      </c>
      <c r="I4">
        <v>94000000</v>
      </c>
      <c r="J4">
        <v>98000000</v>
      </c>
      <c r="K4">
        <v>92000000</v>
      </c>
      <c r="L4">
        <v>94666666.666666672</v>
      </c>
      <c r="M4">
        <v>3055050.4633038933</v>
      </c>
    </row>
    <row r="5" spans="2:13" x14ac:dyDescent="0.25">
      <c r="B5" t="s">
        <v>26</v>
      </c>
      <c r="C5">
        <v>250000000</v>
      </c>
      <c r="D5">
        <v>230000000</v>
      </c>
      <c r="E5">
        <v>220000000</v>
      </c>
      <c r="F5">
        <v>233333333.33333334</v>
      </c>
      <c r="G5">
        <v>15275252.316519465</v>
      </c>
      <c r="I5">
        <v>250000000</v>
      </c>
      <c r="J5">
        <v>240000000</v>
      </c>
      <c r="K5">
        <v>190000000</v>
      </c>
      <c r="L5">
        <v>226666666.66666666</v>
      </c>
      <c r="M5">
        <v>32145502.536643099</v>
      </c>
    </row>
    <row r="6" spans="2:13" x14ac:dyDescent="0.25">
      <c r="B6" t="s">
        <v>27</v>
      </c>
      <c r="C6">
        <v>960000000</v>
      </c>
      <c r="D6">
        <v>990000000</v>
      </c>
      <c r="E6">
        <v>930000000</v>
      </c>
      <c r="F6">
        <v>960000000</v>
      </c>
      <c r="G6">
        <v>30000000</v>
      </c>
      <c r="I6">
        <v>920000000</v>
      </c>
      <c r="J6">
        <v>880000000</v>
      </c>
      <c r="K6">
        <v>870000000</v>
      </c>
      <c r="L6">
        <v>890000000</v>
      </c>
      <c r="M6">
        <v>26457513.110645905</v>
      </c>
    </row>
    <row r="7" spans="2:13" x14ac:dyDescent="0.25">
      <c r="B7" t="s">
        <v>37</v>
      </c>
      <c r="C7">
        <v>3500000000</v>
      </c>
      <c r="D7">
        <v>3100000000</v>
      </c>
      <c r="E7">
        <v>3900000000</v>
      </c>
      <c r="F7">
        <v>3500000000</v>
      </c>
      <c r="G7">
        <v>400000000</v>
      </c>
      <c r="I7">
        <v>4000000000</v>
      </c>
      <c r="J7">
        <v>3400000000</v>
      </c>
      <c r="K7">
        <v>3900000000</v>
      </c>
      <c r="L7">
        <v>3766666666.6666665</v>
      </c>
      <c r="M7">
        <v>321455025.36643183</v>
      </c>
    </row>
    <row r="8" spans="2:13" x14ac:dyDescent="0.25">
      <c r="B8" t="s">
        <v>38</v>
      </c>
      <c r="C8">
        <v>1200000000</v>
      </c>
      <c r="D8">
        <v>1700000000</v>
      </c>
      <c r="E8">
        <v>1400000000</v>
      </c>
      <c r="F8">
        <v>1433333333.3333333</v>
      </c>
      <c r="G8">
        <v>251661147.84235865</v>
      </c>
      <c r="I8">
        <v>1500000000</v>
      </c>
      <c r="J8">
        <v>1400000000</v>
      </c>
      <c r="K8">
        <v>1800000000</v>
      </c>
      <c r="L8">
        <v>1566666666.6666667</v>
      </c>
      <c r="M8">
        <v>208166599.94661367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E21" sqref="E21"/>
    </sheetView>
  </sheetViews>
  <sheetFormatPr defaultRowHeight="15" x14ac:dyDescent="0.25"/>
  <sheetData>
    <row r="2" spans="1:7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</row>
    <row r="3" spans="1:7" x14ac:dyDescent="0.25">
      <c r="A3" t="s">
        <v>18</v>
      </c>
      <c r="B3">
        <v>1</v>
      </c>
      <c r="C3">
        <v>8</v>
      </c>
      <c r="D3">
        <v>18</v>
      </c>
      <c r="E3">
        <v>40</v>
      </c>
      <c r="F3">
        <v>73</v>
      </c>
      <c r="G3">
        <v>98</v>
      </c>
    </row>
    <row r="4" spans="1:7" x14ac:dyDescent="0.25">
      <c r="A4" t="s">
        <v>19</v>
      </c>
      <c r="B4">
        <v>0</v>
      </c>
      <c r="C4">
        <v>11</v>
      </c>
      <c r="D4">
        <v>12</v>
      </c>
      <c r="E4">
        <v>36</v>
      </c>
      <c r="F4">
        <v>70</v>
      </c>
      <c r="G4">
        <v>98</v>
      </c>
    </row>
    <row r="5" spans="1:7" x14ac:dyDescent="0.25">
      <c r="A5" t="s">
        <v>20</v>
      </c>
      <c r="B5">
        <v>0</v>
      </c>
      <c r="C5">
        <v>14</v>
      </c>
      <c r="D5">
        <v>19</v>
      </c>
      <c r="E5">
        <v>37</v>
      </c>
      <c r="F5">
        <v>70</v>
      </c>
      <c r="G5">
        <v>97</v>
      </c>
    </row>
    <row r="6" spans="1:7" x14ac:dyDescent="0.25">
      <c r="A6" t="s">
        <v>0</v>
      </c>
      <c r="B6">
        <f>AVERAGE(B3:B5)</f>
        <v>0.33333333333333331</v>
      </c>
      <c r="C6">
        <f t="shared" ref="C6:G6" si="0">AVERAGE(C3:C5)</f>
        <v>11</v>
      </c>
      <c r="D6">
        <f t="shared" si="0"/>
        <v>16.333333333333332</v>
      </c>
      <c r="E6">
        <f t="shared" si="0"/>
        <v>37.666666666666664</v>
      </c>
      <c r="F6">
        <f t="shared" si="0"/>
        <v>71</v>
      </c>
      <c r="G6">
        <f t="shared" si="0"/>
        <v>97.666666666666671</v>
      </c>
    </row>
    <row r="7" spans="1:7" x14ac:dyDescent="0.25">
      <c r="A7" t="s">
        <v>1</v>
      </c>
      <c r="B7">
        <f>STDEV(B3:B5)</f>
        <v>0.57735026918962584</v>
      </c>
      <c r="C7">
        <f t="shared" ref="C7:G7" si="1">STDEV(C3:C5)</f>
        <v>3</v>
      </c>
      <c r="D7">
        <f t="shared" si="1"/>
        <v>3.7859388972001797</v>
      </c>
      <c r="E7">
        <f t="shared" si="1"/>
        <v>2.0816659994661326</v>
      </c>
      <c r="F7">
        <f t="shared" si="1"/>
        <v>1.7320508075688772</v>
      </c>
      <c r="G7">
        <f t="shared" si="1"/>
        <v>0.57735026918962573</v>
      </c>
    </row>
    <row r="8" spans="1:7" x14ac:dyDescent="0.25">
      <c r="A8" t="s">
        <v>33</v>
      </c>
      <c r="B8">
        <v>0</v>
      </c>
      <c r="C8">
        <v>6</v>
      </c>
      <c r="D8">
        <v>16</v>
      </c>
      <c r="E8">
        <v>37</v>
      </c>
      <c r="F8">
        <v>80</v>
      </c>
      <c r="G8">
        <v>97</v>
      </c>
    </row>
    <row r="9" spans="1:7" x14ac:dyDescent="0.25">
      <c r="A9" t="s">
        <v>34</v>
      </c>
      <c r="B9">
        <v>0</v>
      </c>
      <c r="C9">
        <v>12</v>
      </c>
      <c r="D9">
        <v>16</v>
      </c>
      <c r="E9">
        <v>42</v>
      </c>
      <c r="F9">
        <v>71</v>
      </c>
      <c r="G9">
        <v>94</v>
      </c>
    </row>
    <row r="10" spans="1:7" x14ac:dyDescent="0.25">
      <c r="A10" t="s">
        <v>35</v>
      </c>
      <c r="B10">
        <v>0</v>
      </c>
      <c r="C10">
        <v>9</v>
      </c>
      <c r="D10">
        <v>13</v>
      </c>
      <c r="E10">
        <v>41</v>
      </c>
      <c r="F10">
        <v>72</v>
      </c>
      <c r="G10">
        <v>95</v>
      </c>
    </row>
    <row r="11" spans="1:7" x14ac:dyDescent="0.25">
      <c r="A11" t="s">
        <v>0</v>
      </c>
      <c r="B11">
        <f>AVERAGE(B8:B10)</f>
        <v>0</v>
      </c>
      <c r="C11">
        <f t="shared" ref="C11:G11" si="2">AVERAGE(C8:C10)</f>
        <v>9</v>
      </c>
      <c r="D11">
        <f t="shared" si="2"/>
        <v>15</v>
      </c>
      <c r="E11">
        <f t="shared" si="2"/>
        <v>40</v>
      </c>
      <c r="F11">
        <f t="shared" si="2"/>
        <v>74.333333333333329</v>
      </c>
      <c r="G11">
        <f t="shared" si="2"/>
        <v>95.333333333333329</v>
      </c>
    </row>
    <row r="12" spans="1:7" x14ac:dyDescent="0.25">
      <c r="A12" t="s">
        <v>1</v>
      </c>
      <c r="B12">
        <f>STDEV(B8:B10)</f>
        <v>0</v>
      </c>
      <c r="C12">
        <f t="shared" ref="C12:G12" si="3">STDEV(C8:C10)</f>
        <v>3</v>
      </c>
      <c r="D12">
        <f t="shared" si="3"/>
        <v>1.7320508075688772</v>
      </c>
      <c r="E12">
        <f t="shared" si="3"/>
        <v>2.6457513110645907</v>
      </c>
      <c r="F12">
        <f t="shared" si="3"/>
        <v>4.9328828623162471</v>
      </c>
      <c r="G12">
        <f t="shared" si="3"/>
        <v>1.5275252316519468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opLeftCell="A7" workbookViewId="0">
      <selection activeCell="I28" sqref="I28"/>
    </sheetView>
  </sheetViews>
  <sheetFormatPr defaultRowHeight="15" x14ac:dyDescent="0.25"/>
  <sheetData>
    <row r="2" spans="1:6" x14ac:dyDescent="0.25">
      <c r="A2" t="s">
        <v>29</v>
      </c>
    </row>
    <row r="3" spans="1:6" x14ac:dyDescent="0.25">
      <c r="B3">
        <v>1</v>
      </c>
      <c r="C3">
        <v>2</v>
      </c>
      <c r="D3">
        <v>3</v>
      </c>
      <c r="E3" t="s">
        <v>0</v>
      </c>
      <c r="F3" t="s">
        <v>1</v>
      </c>
    </row>
    <row r="4" spans="1:6" x14ac:dyDescent="0.25">
      <c r="A4" t="s">
        <v>16</v>
      </c>
      <c r="B4">
        <v>1.2</v>
      </c>
      <c r="C4">
        <v>1.4</v>
      </c>
      <c r="D4">
        <v>1</v>
      </c>
      <c r="E4">
        <f>AVERAGE(B4:D4)</f>
        <v>1.2</v>
      </c>
      <c r="F4">
        <f>STDEV(B4:D4)</f>
        <v>0.20000000000000009</v>
      </c>
    </row>
    <row r="5" spans="1:6" x14ac:dyDescent="0.25">
      <c r="A5" t="s">
        <v>28</v>
      </c>
      <c r="B5">
        <v>1.4</v>
      </c>
      <c r="C5">
        <v>0.9</v>
      </c>
      <c r="D5">
        <v>1.1000000000000001</v>
      </c>
      <c r="E5">
        <f>AVERAGE(B5:D5)</f>
        <v>1.1333333333333333</v>
      </c>
      <c r="F5">
        <f>STDEV(B5:D5)</f>
        <v>0.25166114784235816</v>
      </c>
    </row>
    <row r="6" spans="1:6" x14ac:dyDescent="0.25">
      <c r="A6" t="s">
        <v>2</v>
      </c>
      <c r="B6">
        <v>1</v>
      </c>
      <c r="C6">
        <v>1</v>
      </c>
      <c r="D6">
        <v>1</v>
      </c>
      <c r="E6">
        <v>1</v>
      </c>
      <c r="F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Fig2</vt:lpstr>
      <vt:lpstr>Fig3</vt:lpstr>
      <vt:lpstr>Fig4</vt:lpstr>
      <vt:lpstr>Fig5</vt:lpstr>
      <vt:lpstr>S1</vt:lpstr>
      <vt:lpstr>S2</vt:lpstr>
      <vt:lpstr>S3</vt:lpstr>
      <vt:lpstr>S4</vt:lpstr>
      <vt:lpstr>S5</vt:lpstr>
    </vt:vector>
  </TitlesOfParts>
  <Company>University of the West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Neale</dc:creator>
  <cp:lastModifiedBy>Anna Lawson</cp:lastModifiedBy>
  <dcterms:created xsi:type="dcterms:W3CDTF">2016-07-26T09:44:00Z</dcterms:created>
  <dcterms:modified xsi:type="dcterms:W3CDTF">2018-08-16T11:14:03Z</dcterms:modified>
</cp:coreProperties>
</file>